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13-Week Forecast" sheetId="2" state="visible" r:id="rId4"/>
    <sheet name="Examp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<sst xmlns="http://schemas.openxmlformats.org/spreadsheetml/2006/main" count="109" uniqueCount="64">
  <si>
    <t xml:space="preserve">13-Week Cash Flow Forecast Template</t>
  </si>
  <si>
    <t xml:space="preserve">Free template from Universal Funding  |  universalfunding.com</t>
  </si>
  <si>
    <t xml:space="preserve">How to use this template</t>
  </si>
  <si>
    <t xml:space="preserve">1. Go to the '13-Week Forecast' tab. Enter your minimum cash target and the first week ending date at the top.</t>
  </si>
  <si>
    <t xml:space="preserve">2. Enter your actual bank balance in Week 1 Beginning cash. Later weeks carry forward automatically.</t>
  </si>
  <si>
    <t xml:space="preserve">3. Enter expected cash receipts in the week you expect the money to land in your bank account, based on how customers actually pay.</t>
  </si>
  <si>
    <t xml:space="preserve">4. Enter each payment in the week it will clear your account (payroll dates, vendor terms, rent, loan payments, taxes).</t>
  </si>
  <si>
    <t xml:space="preserve">5. Review the Surplus (shortfall) and Status rows. Any red week is a cash gap to plan for now.</t>
  </si>
  <si>
    <t xml:space="preserve">6. Every week, replace last week's forecast with actual numbers, note the differences, and roll a new week onto the end.</t>
  </si>
  <si>
    <t xml:space="preserve">Color key</t>
  </si>
  <si>
    <t xml:space="preserve">Yellow cells with blue text: your inputs. Everything else is a formula, so avoid typing over it.</t>
  </si>
  <si>
    <t xml:space="preserve">Red cells: weeks where ending cash falls below your minimum cash target.</t>
  </si>
  <si>
    <t xml:space="preserve">See the 'Example' tab</t>
  </si>
  <si>
    <t xml:space="preserve">It shows a filled-in forecast for a hypothetical staffing company with $58,000 biweekly payroll, net 30 client terms, and a $40,000 minimum cash target. All figures are illustrative.</t>
  </si>
  <si>
    <t xml:space="preserve">Found a cash gap?</t>
  </si>
  <si>
    <t xml:space="preserve">Speed up collections, adjust vendor timing, delay discretionary spending, or turn unpaid invoices into cash with invoice factoring.</t>
  </si>
  <si>
    <t xml:space="preserve">Since 1998, Universal Funding has provided invoice factoring, accounts receivable financing, and purchase order financing. Visit universalfunding.com for a free consultation.</t>
  </si>
  <si>
    <t xml:space="preserve">13-Week Cash Flow Forecast</t>
  </si>
  <si>
    <t xml:space="preserve">Universal Funding  |  universalfunding.com  |  Yellow cells with blue text are inputs. All other cells calculate automatically.</t>
  </si>
  <si>
    <t xml:space="preserve">Minimum cash target ($)</t>
  </si>
  <si>
    <t xml:space="preserve">Lowest balance you want to hold (e.g., one payroll cycle plus one week of fixed costs)</t>
  </si>
  <si>
    <t xml:space="preserve">First week ending date</t>
  </si>
  <si>
    <t xml:space="preserve">Usually a Friday. The other 12 weeks fill in automatically.</t>
  </si>
  <si>
    <t xml:space="preserve">Line item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</si>
  <si>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</si>
  <si>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</si>
  <si>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</si>
  <si>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</si>
  <si>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</si>
  <si>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</si>
  <si>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</si>
  <si>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</si>
  <si>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</si>
  <si>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</si>
  <si>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</si>
  <si>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</si>
  <si>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</si>
  <si>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13-Week Total</t>
  </si>
  <si>
    <t xml:space="preserve">Week ending</t>
  </si>
  <si>
    <t xml:space="preserve">Beginning cash</t>
  </si>
  <si>
    <t xml:space="preserve">CASH RECEIPTS</t>
  </si>
  <si>
    <t xml:space="preserve">   Customer collections (A/R)</t>
  </si>
  <si>
    <t xml:space="preserve">   Cash sales and deposits</t>
  </si>
  <si>
    <t xml:space="preserve">   Other receipts (loans, refunds, factoring advances)</t>
  </si>
  <si>
    <t xml:space="preserve">Total receipts</t>
  </si>
  <si>
    <t xml:space="preserve">CASH DISBURSEMENTS</t>
  </si>
  <si>
    <t xml:space="preserve">   Payroll and payroll taxes</t>
  </si>
  <si>
    <t xml:space="preserve">   Vendors and suppliers</t>
  </si>
  <si>
    <t xml:space="preserve">   Rent and utilities</t>
  </si>
  <si>
    <t xml:space="preserve">   Insurance</t>
  </si>
  <si>
    <t xml:space="preserve">   Loan and lease payments</t>
  </si>
  <si>
    <t xml:space="preserve">   Taxes</t>
  </si>
  <si>
    <t xml:space="preserve">   Capital spending</t>
  </si>
  <si>
    <t xml:space="preserve">   Owner draws</t>
  </si>
  <si>
    <t xml:space="preserve">   Other expenses</t>
  </si>
  <si>
    <t xml:space="preserve">Total disbursements</t>
  </si>
  <si>
    <t xml:space="preserve">Net cash flow</t>
  </si>
  <si>
    <t xml:space="preserve">Ending cash</t>
  </si>
  <si>
    <t xml:space="preserve">Minimum cash target</t>
  </si>
  <si>
    <t xml:space="preserve">Lowest week:</t>
  </si>
  <si>
    <t xml:space="preserve">Surplus (shortfall)</t>
  </si>
  <si>
    <t xml:space="preserve">Status</t>
  </si>
  <si>
    <t xml:space="preserve">Need to close a shortfall? Universal Funding can turn open invoices into working capital. Visit universalfunding.com.</t>
  </si>
  <si>
    <t xml:space="preserve">Example: Staffing Company 13-Week Forecast (illustrative)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</si>
</sst>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mm/dd/yyyy"/>
    <numFmt numFmtId="167" formatCode="mm/dd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595959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i val="true"/>
      <sz val="11"/>
      <color rgb="FF1F3A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DB"/>
        <bgColor rgb="FFF2F2F2"/>
      </patternFill>
    </fill>
    <fill>
      <patternFill patternType="solid">
        <fgColor rgb="FF1F3A5F"/>
        <bgColor rgb="FF333333"/>
      </patternFill>
    </fill>
    <fill>
      <patternFill patternType="solid">
        <fgColor rgb="FFE8EEF5"/>
        <bgColor rgb="FFF2F2F2"/>
      </patternFill>
    </fill>
    <fill>
      <patternFill patternType="solid">
        <fgColor rgb="FFF2F2F2"/>
        <bgColor rgb="FFE8EEF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808080"/>
      </top>
      <bottom/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  <fill>
        <patternFill>
          <bgColor rgb="FFF8D7DA"/>
        </patternFill>
      </fill>
    </dxf>
    <dxf>
      <font>
        <name val="Arial"/>
        <charset val="1"/>
        <family val="0"/>
        <b val="1"/>
        <color rgb="FF2E7D3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2E7D3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12</v>
      </c>
    </row>
    <row r="17" customFormat="false" ht="26.8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4" t="s">
        <v>14</v>
      </c>
    </row>
    <row r="20" customFormat="false" ht="15" hidden="false" customHeight="false" outlineLevel="0" collapsed="false">
      <c r="A20" s="3" t="s">
        <v>15</v>
      </c>
    </row>
    <row r="21" customFormat="false" ht="26.85" hidden="false" customHeight="false" outlineLevel="0" collapsed="false">
      <c r="A21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4" min="2" style="0" width="12.5"/>
    <col collapsed="false" customWidth="true" hidden="false" outlineLevel="0" max="15" min="15" style="0" width="15"/>
  </cols>
  <sheetData>
    <row r="1" customFormat="false" ht="19.7" hidden="false" customHeight="false" outlineLevel="0" collapsed="false">
      <c r="A1" s="5" t="s">
        <v>17</v>
      </c>
    </row>
    <row r="2" customFormat="false" ht="15" hidden="false" customHeight="false" outlineLevel="0" collapsed="false">
      <c r="A2" s="6" t="s">
        <v>18</v>
      </c>
    </row>
    <row r="4" customFormat="false" ht="15" hidden="false" customHeight="false" outlineLevel="0" collapsed="false">
      <c r="A4" s="7" t="s">
        <v>19</v>
      </c>
      <c r="B4" s="8"/>
      <c r="C4" s="6" t="s">
        <v>20</v>
      </c>
    </row>
    <row r="5" customFormat="false" ht="15" hidden="false" customHeight="false" outlineLevel="0" collapsed="false">
      <c r="A5" s="7" t="s">
        <v>21</v>
      </c>
      <c r="B5" s="9"/>
      <c r="C5" s="6" t="s">
        <v>22</v>
      </c>
    </row>
    <row r="7" customFormat="false" ht="19.5" hidden="false" customHeight="true" outlineLevel="0" collapsed="false">
      <c r="A7" s="10" t="s">
        <v>23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1" t="s">
        <v>32</v>
      </c>
      <c r="K7" s="11" t="s">
        <v>33</v>
      </c>
      <c r="L7" s="11" t="s">
        <v>34</v>
      </c>
      <c r="M7" s="11" t="s">
        <v>35</v>
      </c>
      <c r="N7" s="11" t="s">
        <v>36</v>
      </c>
      <c r="O7" s="11" t="s">
        <v>37</v>
      </c>
    </row>
    <row r="8" customFormat="false" ht="15" hidden="false" customHeight="false" outlineLevel="0" collapsed="false">
      <c r="A8" s="12" t="s">
        <v>38</v>
      </c>
      <c r="B8" s="13" t="str">
        <f aca="false">IF($B$5="","",$B$5)</f>
        <v/>
      </c>
      <c r="C8" s="13" t="str">
        <f aca="false">IF(B8="","",B8+7)</f>
        <v/>
      </c>
      <c r="D8" s="13" t="str">
        <f aca="false">IF(C8="","",C8+7)</f>
        <v/>
      </c>
      <c r="E8" s="13" t="str">
        <f aca="false">IF(D8="","",D8+7)</f>
        <v/>
      </c>
      <c r="F8" s="13" t="str">
        <f aca="false">IF(E8="","",E8+7)</f>
        <v/>
      </c>
      <c r="G8" s="13" t="str">
        <f aca="false">IF(F8="","",F8+7)</f>
        <v/>
      </c>
      <c r="H8" s="13" t="str">
        <f aca="false">IF(G8="","",G8+7)</f>
        <v/>
      </c>
      <c r="I8" s="13" t="str">
        <f aca="false">IF(H8="","",H8+7)</f>
        <v/>
      </c>
      <c r="J8" s="13" t="str">
        <f aca="false">IF(I8="","",I8+7)</f>
        <v/>
      </c>
      <c r="K8" s="13" t="str">
        <f aca="false">IF(J8="","",J8+7)</f>
        <v/>
      </c>
      <c r="L8" s="13" t="str">
        <f aca="false">IF(K8="","",K8+7)</f>
        <v/>
      </c>
      <c r="M8" s="13" t="str">
        <f aca="false">IF(L8="","",L8+7)</f>
        <v/>
      </c>
      <c r="N8" s="13" t="str">
        <f aca="false">IF(M8="","",M8+7)</f>
        <v/>
      </c>
    </row>
    <row r="9" customFormat="false" ht="15" hidden="false" customHeight="false" outlineLevel="0" collapsed="false">
      <c r="A9" s="7" t="s">
        <v>39</v>
      </c>
      <c r="B9" s="14"/>
      <c r="C9" s="15" t="n">
        <f aca="false">B29</f>
        <v>0</v>
      </c>
      <c r="D9" s="15" t="n">
        <f aca="false">C29</f>
        <v>0</v>
      </c>
      <c r="E9" s="15" t="n">
        <f aca="false">D29</f>
        <v>0</v>
      </c>
      <c r="F9" s="15" t="n">
        <f aca="false">E29</f>
        <v>0</v>
      </c>
      <c r="G9" s="15" t="n">
        <f aca="false">F29</f>
        <v>0</v>
      </c>
      <c r="H9" s="15" t="n">
        <f aca="false">G29</f>
        <v>0</v>
      </c>
      <c r="I9" s="15" t="n">
        <f aca="false">H29</f>
        <v>0</v>
      </c>
      <c r="J9" s="15" t="n">
        <f aca="false">I29</f>
        <v>0</v>
      </c>
      <c r="K9" s="15" t="n">
        <f aca="false">J29</f>
        <v>0</v>
      </c>
      <c r="L9" s="15" t="n">
        <f aca="false">K29</f>
        <v>0</v>
      </c>
      <c r="M9" s="15" t="n">
        <f aca="false">L29</f>
        <v>0</v>
      </c>
      <c r="N9" s="15" t="n">
        <f aca="false">M29</f>
        <v>0</v>
      </c>
      <c r="O9" s="15" t="n">
        <f aca="false">B9</f>
        <v>0</v>
      </c>
    </row>
    <row r="10" customFormat="false" ht="15" hidden="false" customHeight="false" outlineLevel="0" collapsed="false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customFormat="false" ht="15" hidden="false" customHeight="false" outlineLevel="0" collapsed="false">
      <c r="A11" s="12" t="s">
        <v>41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 t="n">
        <f aca="false">SUM(B11:N11)</f>
        <v>0</v>
      </c>
    </row>
    <row r="12" customFormat="false" ht="15" hidden="false" customHeight="false" outlineLevel="0" collapsed="false">
      <c r="A12" s="12" t="s">
        <v>42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 t="n">
        <f aca="false">SUM(B12:N12)</f>
        <v>0</v>
      </c>
    </row>
    <row r="13" customFormat="false" ht="15" hidden="false" customHeight="false" outlineLevel="0" collapsed="false">
      <c r="A13" s="12" t="s">
        <v>43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 t="n">
        <f aca="false">SUM(B13:N13)</f>
        <v>0</v>
      </c>
    </row>
    <row r="14" customFormat="false" ht="15" hidden="false" customHeight="false" outlineLevel="0" collapsed="false">
      <c r="A14" s="18" t="s">
        <v>44</v>
      </c>
      <c r="B14" s="19" t="n">
        <f aca="false">SUM(B11:B13)</f>
        <v>0</v>
      </c>
      <c r="C14" s="19" t="n">
        <f aca="false">SUM(C11:C13)</f>
        <v>0</v>
      </c>
      <c r="D14" s="19" t="n">
        <f aca="false">SUM(D11:D13)</f>
        <v>0</v>
      </c>
      <c r="E14" s="19" t="n">
        <f aca="false">SUM(E11:E13)</f>
        <v>0</v>
      </c>
      <c r="F14" s="19" t="n">
        <f aca="false">SUM(F11:F13)</f>
        <v>0</v>
      </c>
      <c r="G14" s="19" t="n">
        <f aca="false">SUM(G11:G13)</f>
        <v>0</v>
      </c>
      <c r="H14" s="19" t="n">
        <f aca="false">SUM(H11:H13)</f>
        <v>0</v>
      </c>
      <c r="I14" s="19" t="n">
        <f aca="false">SUM(I11:I13)</f>
        <v>0</v>
      </c>
      <c r="J14" s="19" t="n">
        <f aca="false">SUM(J11:J13)</f>
        <v>0</v>
      </c>
      <c r="K14" s="19" t="n">
        <f aca="false">SUM(K11:K13)</f>
        <v>0</v>
      </c>
      <c r="L14" s="19" t="n">
        <f aca="false">SUM(L11:L13)</f>
        <v>0</v>
      </c>
      <c r="M14" s="19" t="n">
        <f aca="false">SUM(M11:M13)</f>
        <v>0</v>
      </c>
      <c r="N14" s="19" t="n">
        <f aca="false">SUM(N11:N13)</f>
        <v>0</v>
      </c>
      <c r="O14" s="19" t="n">
        <f aca="false">SUM(O11:O13)</f>
        <v>0</v>
      </c>
    </row>
    <row r="15" customFormat="false" ht="15" hidden="false" customHeight="false" outlineLevel="0" collapsed="false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customFormat="false" ht="15" hidden="false" customHeight="false" outlineLevel="0" collapsed="false">
      <c r="A16" s="16" t="s">
        <v>45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customFormat="false" ht="15" hidden="false" customHeight="false" outlineLevel="0" collapsed="false">
      <c r="A17" s="12" t="s">
        <v>46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 t="n">
        <f aca="false">SUM(B17:N17)</f>
        <v>0</v>
      </c>
    </row>
    <row r="18" customFormat="false" ht="15" hidden="false" customHeight="false" outlineLevel="0" collapsed="false">
      <c r="A18" s="12" t="s">
        <v>47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 t="n">
        <f aca="false">SUM(B18:N18)</f>
        <v>0</v>
      </c>
    </row>
    <row r="19" customFormat="false" ht="15" hidden="false" customHeight="false" outlineLevel="0" collapsed="false">
      <c r="A19" s="12" t="s">
        <v>48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 t="n">
        <f aca="false">SUM(B19:N19)</f>
        <v>0</v>
      </c>
    </row>
    <row r="20" customFormat="false" ht="15" hidden="false" customHeight="false" outlineLevel="0" collapsed="false">
      <c r="A20" s="12" t="s">
        <v>49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 t="n">
        <f aca="false">SUM(B20:N20)</f>
        <v>0</v>
      </c>
    </row>
    <row r="21" customFormat="false" ht="15" hidden="false" customHeight="false" outlineLevel="0" collapsed="false">
      <c r="A21" s="12" t="s">
        <v>50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 t="n">
        <f aca="false">SUM(B21:N21)</f>
        <v>0</v>
      </c>
    </row>
    <row r="22" customFormat="false" ht="15" hidden="false" customHeight="false" outlineLevel="0" collapsed="false">
      <c r="A22" s="12" t="s">
        <v>51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 t="n">
        <f aca="false">SUM(B22:N22)</f>
        <v>0</v>
      </c>
    </row>
    <row r="23" customFormat="false" ht="15" hidden="false" customHeight="false" outlineLevel="0" collapsed="false">
      <c r="A23" s="12" t="s">
        <v>52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 t="n">
        <f aca="false">SUM(B23:N23)</f>
        <v>0</v>
      </c>
    </row>
    <row r="24" customFormat="false" ht="15" hidden="false" customHeight="false" outlineLevel="0" collapsed="false">
      <c r="A24" s="12" t="s">
        <v>53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 t="n">
        <f aca="false">SUM(B24:N24)</f>
        <v>0</v>
      </c>
    </row>
    <row r="25" customFormat="false" ht="15" hidden="false" customHeight="false" outlineLevel="0" collapsed="false">
      <c r="A25" s="12" t="s">
        <v>54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 t="n">
        <f aca="false">SUM(B25:N25)</f>
        <v>0</v>
      </c>
    </row>
    <row r="26" customFormat="false" ht="15" hidden="false" customHeight="false" outlineLevel="0" collapsed="false">
      <c r="A26" s="18" t="s">
        <v>55</v>
      </c>
      <c r="B26" s="19" t="n">
        <f aca="false">SUM(B17:B25)</f>
        <v>0</v>
      </c>
      <c r="C26" s="19" t="n">
        <f aca="false">SUM(C17:C25)</f>
        <v>0</v>
      </c>
      <c r="D26" s="19" t="n">
        <f aca="false">SUM(D17:D25)</f>
        <v>0</v>
      </c>
      <c r="E26" s="19" t="n">
        <f aca="false">SUM(E17:E25)</f>
        <v>0</v>
      </c>
      <c r="F26" s="19" t="n">
        <f aca="false">SUM(F17:F25)</f>
        <v>0</v>
      </c>
      <c r="G26" s="19" t="n">
        <f aca="false">SUM(G17:G25)</f>
        <v>0</v>
      </c>
      <c r="H26" s="19" t="n">
        <f aca="false">SUM(H17:H25)</f>
        <v>0</v>
      </c>
      <c r="I26" s="19" t="n">
        <f aca="false">SUM(I17:I25)</f>
        <v>0</v>
      </c>
      <c r="J26" s="19" t="n">
        <f aca="false">SUM(J17:J25)</f>
        <v>0</v>
      </c>
      <c r="K26" s="19" t="n">
        <f aca="false">SUM(K17:K25)</f>
        <v>0</v>
      </c>
      <c r="L26" s="19" t="n">
        <f aca="false">SUM(L17:L25)</f>
        <v>0</v>
      </c>
      <c r="M26" s="19" t="n">
        <f aca="false">SUM(M17:M25)</f>
        <v>0</v>
      </c>
      <c r="N26" s="19" t="n">
        <f aca="false">SUM(N17:N25)</f>
        <v>0</v>
      </c>
      <c r="O26" s="19" t="n">
        <f aca="false">SUM(O17:O25)</f>
        <v>0</v>
      </c>
    </row>
    <row r="27" customFormat="false" ht="15" hidden="false" customHeight="false" outlineLevel="0" collapsed="false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customFormat="false" ht="15" hidden="false" customHeight="false" outlineLevel="0" collapsed="false">
      <c r="A28" s="20" t="s">
        <v>56</v>
      </c>
      <c r="B28" s="21" t="n">
        <f aca="false">B14-B26</f>
        <v>0</v>
      </c>
      <c r="C28" s="21" t="n">
        <f aca="false">C14-C26</f>
        <v>0</v>
      </c>
      <c r="D28" s="21" t="n">
        <f aca="false">D14-D26</f>
        <v>0</v>
      </c>
      <c r="E28" s="21" t="n">
        <f aca="false">E14-E26</f>
        <v>0</v>
      </c>
      <c r="F28" s="21" t="n">
        <f aca="false">F14-F26</f>
        <v>0</v>
      </c>
      <c r="G28" s="21" t="n">
        <f aca="false">G14-G26</f>
        <v>0</v>
      </c>
      <c r="H28" s="21" t="n">
        <f aca="false">H14-H26</f>
        <v>0</v>
      </c>
      <c r="I28" s="21" t="n">
        <f aca="false">I14-I26</f>
        <v>0</v>
      </c>
      <c r="J28" s="21" t="n">
        <f aca="false">J14-J26</f>
        <v>0</v>
      </c>
      <c r="K28" s="21" t="n">
        <f aca="false">K14-K26</f>
        <v>0</v>
      </c>
      <c r="L28" s="21" t="n">
        <f aca="false">L14-L26</f>
        <v>0</v>
      </c>
      <c r="M28" s="21" t="n">
        <f aca="false">M14-M26</f>
        <v>0</v>
      </c>
      <c r="N28" s="21" t="n">
        <f aca="false">N14-N26</f>
        <v>0</v>
      </c>
      <c r="O28" s="21" t="n">
        <f aca="false">O14-O26</f>
        <v>0</v>
      </c>
    </row>
    <row r="29" customFormat="false" ht="15" hidden="false" customHeight="false" outlineLevel="0" collapsed="false">
      <c r="A29" s="22" t="s">
        <v>57</v>
      </c>
      <c r="B29" s="23" t="n">
        <f aca="false">B9+B28</f>
        <v>0</v>
      </c>
      <c r="C29" s="23" t="n">
        <f aca="false">C9+C28</f>
        <v>0</v>
      </c>
      <c r="D29" s="23" t="n">
        <f aca="false">D9+D28</f>
        <v>0</v>
      </c>
      <c r="E29" s="23" t="n">
        <f aca="false">E9+E28</f>
        <v>0</v>
      </c>
      <c r="F29" s="23" t="n">
        <f aca="false">F9+F28</f>
        <v>0</v>
      </c>
      <c r="G29" s="23" t="n">
        <f aca="false">G9+G28</f>
        <v>0</v>
      </c>
      <c r="H29" s="23" t="n">
        <f aca="false">H9+H28</f>
        <v>0</v>
      </c>
      <c r="I29" s="23" t="n">
        <f aca="false">I9+I28</f>
        <v>0</v>
      </c>
      <c r="J29" s="23" t="n">
        <f aca="false">J9+J28</f>
        <v>0</v>
      </c>
      <c r="K29" s="23" t="n">
        <f aca="false">K9+K28</f>
        <v>0</v>
      </c>
      <c r="L29" s="23" t="n">
        <f aca="false">L9+L28</f>
        <v>0</v>
      </c>
      <c r="M29" s="23" t="n">
        <f aca="false">M9+M28</f>
        <v>0</v>
      </c>
      <c r="N29" s="23" t="n">
        <f aca="false">N9+N28</f>
        <v>0</v>
      </c>
      <c r="O29" s="23" t="n">
        <f aca="false">N29</f>
        <v>0</v>
      </c>
    </row>
    <row r="30" customFormat="false" ht="15" hidden="false" customHeight="false" outlineLevel="0" collapsed="false">
      <c r="A30" s="12" t="s">
        <v>58</v>
      </c>
      <c r="B30" s="15" t="n">
        <f aca="false">$B$4</f>
        <v>0</v>
      </c>
      <c r="C30" s="15" t="n">
        <f aca="false">$B$4</f>
        <v>0</v>
      </c>
      <c r="D30" s="15" t="n">
        <f aca="false">$B$4</f>
        <v>0</v>
      </c>
      <c r="E30" s="15" t="n">
        <f aca="false">$B$4</f>
        <v>0</v>
      </c>
      <c r="F30" s="15" t="n">
        <f aca="false">$B$4</f>
        <v>0</v>
      </c>
      <c r="G30" s="15" t="n">
        <f aca="false">$B$4</f>
        <v>0</v>
      </c>
      <c r="H30" s="15" t="n">
        <f aca="false">$B$4</f>
        <v>0</v>
      </c>
      <c r="I30" s="15" t="n">
        <f aca="false">$B$4</f>
        <v>0</v>
      </c>
      <c r="J30" s="15" t="n">
        <f aca="false">$B$4</f>
        <v>0</v>
      </c>
      <c r="K30" s="15" t="n">
        <f aca="false">$B$4</f>
        <v>0</v>
      </c>
      <c r="L30" s="15" t="n">
        <f aca="false">$B$4</f>
        <v>0</v>
      </c>
      <c r="M30" s="15" t="n">
        <f aca="false">$B$4</f>
        <v>0</v>
      </c>
      <c r="N30" s="15" t="n">
        <f aca="false">$B$4</f>
        <v>0</v>
      </c>
      <c r="O30" s="24" t="s">
        <v>59</v>
      </c>
    </row>
    <row r="31" customFormat="false" ht="15" hidden="false" customHeight="false" outlineLevel="0" collapsed="false">
      <c r="A31" s="7" t="s">
        <v>60</v>
      </c>
      <c r="B31" s="25" t="n">
        <f aca="false">B29-B30</f>
        <v>0</v>
      </c>
      <c r="C31" s="25" t="n">
        <f aca="false">C29-C30</f>
        <v>0</v>
      </c>
      <c r="D31" s="25" t="n">
        <f aca="false">D29-D30</f>
        <v>0</v>
      </c>
      <c r="E31" s="25" t="n">
        <f aca="false">E29-E30</f>
        <v>0</v>
      </c>
      <c r="F31" s="25" t="n">
        <f aca="false">F29-F30</f>
        <v>0</v>
      </c>
      <c r="G31" s="25" t="n">
        <f aca="false">G29-G30</f>
        <v>0</v>
      </c>
      <c r="H31" s="25" t="n">
        <f aca="false">H29-H30</f>
        <v>0</v>
      </c>
      <c r="I31" s="25" t="n">
        <f aca="false">I29-I30</f>
        <v>0</v>
      </c>
      <c r="J31" s="25" t="n">
        <f aca="false">J29-J30</f>
        <v>0</v>
      </c>
      <c r="K31" s="25" t="n">
        <f aca="false">K29-K30</f>
        <v>0</v>
      </c>
      <c r="L31" s="25" t="n">
        <f aca="false">L29-L30</f>
        <v>0</v>
      </c>
      <c r="M31" s="25" t="n">
        <f aca="false">M29-M30</f>
        <v>0</v>
      </c>
      <c r="N31" s="25" t="n">
        <f aca="false">N29-N30</f>
        <v>0</v>
      </c>
      <c r="O31" s="25" t="n">
        <f aca="false">MIN(B31:N31)</f>
        <v>0</v>
      </c>
    </row>
    <row r="32" customFormat="false" ht="15" hidden="false" customHeight="false" outlineLevel="0" collapsed="false">
      <c r="A32" s="7" t="s">
        <v>61</v>
      </c>
      <c r="B32" s="26" t="str">
        <f aca="false">IF($B$9="","",IF(B31&lt;0,"SHORTFALL","OK"))</f>
        <v/>
      </c>
      <c r="C32" s="26" t="str">
        <f aca="false">IF($B$9="","",IF(C31&lt;0,"SHORTFALL","OK"))</f>
        <v/>
      </c>
      <c r="D32" s="26" t="str">
        <f aca="false">IF($B$9="","",IF(D31&lt;0,"SHORTFALL","OK"))</f>
        <v/>
      </c>
      <c r="E32" s="26" t="str">
        <f aca="false">IF($B$9="","",IF(E31&lt;0,"SHORTFALL","OK"))</f>
        <v/>
      </c>
      <c r="F32" s="26" t="str">
        <f aca="false">IF($B$9="","",IF(F31&lt;0,"SHORTFALL","OK"))</f>
        <v/>
      </c>
      <c r="G32" s="26" t="str">
        <f aca="false">IF($B$9="","",IF(G31&lt;0,"SHORTFALL","OK"))</f>
        <v/>
      </c>
      <c r="H32" s="26" t="str">
        <f aca="false">IF($B$9="","",IF(H31&lt;0,"SHORTFALL","OK"))</f>
        <v/>
      </c>
      <c r="I32" s="26" t="str">
        <f aca="false">IF($B$9="","",IF(I31&lt;0,"SHORTFALL","OK"))</f>
        <v/>
      </c>
      <c r="J32" s="26" t="str">
        <f aca="false">IF($B$9="","",IF(J31&lt;0,"SHORTFALL","OK"))</f>
        <v/>
      </c>
      <c r="K32" s="26" t="str">
        <f aca="false">IF($B$9="","",IF(K31&lt;0,"SHORTFALL","OK"))</f>
        <v/>
      </c>
      <c r="L32" s="26" t="str">
        <f aca="false">IF($B$9="","",IF(L31&lt;0,"SHORTFALL","OK"))</f>
        <v/>
      </c>
      <c r="M32" s="26" t="str">
        <f aca="false">IF($B$9="","",IF(M31&lt;0,"SHORTFALL","OK"))</f>
        <v/>
      </c>
      <c r="N32" s="26" t="str">
        <f aca="false">IF($B$9="","",IF(N31&lt;0,"SHORTFALL","OK"))</f>
        <v/>
      </c>
    </row>
    <row r="34" customFormat="false" ht="15" hidden="false" customHeight="false" outlineLevel="0" collapsed="false">
      <c r="A34" s="27" t="s">
        <v>62</v>
      </c>
    </row>
  </sheetData>
  <conditionalFormatting sqref="B31:O31">
    <cfRule type="cellIs" priority="2" operator="lessThan" aboveAverage="0" equalAverage="0" bottom="0" percent="0" rank="0" text="" dxfId="0">
      <formula>0</formula>
    </cfRule>
  </conditionalFormatting>
  <conditionalFormatting sqref="B32:N32">
    <cfRule type="cellIs" priority="3" operator="equal" aboveAverage="0" equalAverage="0" bottom="0" percent="0" rank="0" text="" dxfId="0">
      <formula>"SHORTFALL"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4" min="2" style="0" width="12.5"/>
    <col collapsed="false" customWidth="true" hidden="false" outlineLevel="0" max="15" min="15" style="0" width="15"/>
  </cols>
  <sheetData>
    <row r="1" customFormat="false" ht="19.7" hidden="false" customHeight="false" outlineLevel="0" collapsed="false">
      <c r="A1" s="5" t="s">
        <v>63</v>
      </c>
    </row>
    <row r="2" customFormat="false" ht="15" hidden="false" customHeight="false" outlineLevel="0" collapsed="false">
      <c r="A2" s="6" t="s">
        <v>18</v>
      </c>
    </row>
    <row r="4" customFormat="false" ht="15" hidden="false" customHeight="false" outlineLevel="0" collapsed="false">
      <c r="A4" s="7" t="s">
        <v>19</v>
      </c>
      <c r="B4" s="8" t="n">
        <v>40000</v>
      </c>
      <c r="C4" s="6" t="s">
        <v>20</v>
      </c>
    </row>
    <row r="5" customFormat="false" ht="15" hidden="false" customHeight="false" outlineLevel="0" collapsed="false">
      <c r="A5" s="7" t="s">
        <v>21</v>
      </c>
      <c r="B5" s="9" t="n">
        <v>46304</v>
      </c>
      <c r="C5" s="6" t="s">
        <v>22</v>
      </c>
    </row>
    <row r="7" customFormat="false" ht="19.5" hidden="false" customHeight="true" outlineLevel="0" collapsed="false">
      <c r="A7" s="10" t="s">
        <v>23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1" t="s">
        <v>32</v>
      </c>
      <c r="K7" s="11" t="s">
        <v>33</v>
      </c>
      <c r="L7" s="11" t="s">
        <v>34</v>
      </c>
      <c r="M7" s="11" t="s">
        <v>35</v>
      </c>
      <c r="N7" s="11" t="s">
        <v>36</v>
      </c>
      <c r="O7" s="11" t="s">
        <v>37</v>
      </c>
    </row>
    <row r="8" customFormat="false" ht="15" hidden="false" customHeight="false" outlineLevel="0" collapsed="false">
      <c r="A8" s="12" t="s">
        <v>38</v>
      </c>
      <c r="B8" s="13" t="n">
        <f aca="false">IF($B$5="","",$B$5)</f>
        <v>46304</v>
      </c>
      <c r="C8" s="13" t="n">
        <f aca="false">IF(B8="","",B8+7)</f>
        <v>46311</v>
      </c>
      <c r="D8" s="13" t="n">
        <f aca="false">IF(C8="","",C8+7)</f>
        <v>46318</v>
      </c>
      <c r="E8" s="13" t="n">
        <f aca="false">IF(D8="","",D8+7)</f>
        <v>46325</v>
      </c>
      <c r="F8" s="13" t="n">
        <f aca="false">IF(E8="","",E8+7)</f>
        <v>46332</v>
      </c>
      <c r="G8" s="13" t="n">
        <f aca="false">IF(F8="","",F8+7)</f>
        <v>46339</v>
      </c>
      <c r="H8" s="13" t="n">
        <f aca="false">IF(G8="","",G8+7)</f>
        <v>46346</v>
      </c>
      <c r="I8" s="13" t="n">
        <f aca="false">IF(H8="","",H8+7)</f>
        <v>46353</v>
      </c>
      <c r="J8" s="13" t="n">
        <f aca="false">IF(I8="","",I8+7)</f>
        <v>46360</v>
      </c>
      <c r="K8" s="13" t="n">
        <f aca="false">IF(J8="","",J8+7)</f>
        <v>46367</v>
      </c>
      <c r="L8" s="13" t="n">
        <f aca="false">IF(K8="","",K8+7)</f>
        <v>46374</v>
      </c>
      <c r="M8" s="13" t="n">
        <f aca="false">IF(L8="","",L8+7)</f>
        <v>46381</v>
      </c>
      <c r="N8" s="13" t="n">
        <f aca="false">IF(M8="","",M8+7)</f>
        <v>46388</v>
      </c>
    </row>
    <row r="9" customFormat="false" ht="15" hidden="false" customHeight="false" outlineLevel="0" collapsed="false">
      <c r="A9" s="7" t="s">
        <v>39</v>
      </c>
      <c r="B9" s="14" t="n">
        <v>85000</v>
      </c>
      <c r="C9" s="15" t="n">
        <f aca="false">B29</f>
        <v>53000</v>
      </c>
      <c r="D9" s="15" t="n">
        <f aca="false">C29</f>
        <v>72000</v>
      </c>
      <c r="E9" s="15" t="n">
        <f aca="false">D29</f>
        <v>33000</v>
      </c>
      <c r="F9" s="15" t="n">
        <f aca="false">E29</f>
        <v>75000</v>
      </c>
      <c r="G9" s="15" t="n">
        <f aca="false">F29</f>
        <v>48000</v>
      </c>
      <c r="H9" s="15" t="n">
        <f aca="false">G29</f>
        <v>71000</v>
      </c>
      <c r="I9" s="15" t="n">
        <f aca="false">H29</f>
        <v>36000</v>
      </c>
      <c r="J9" s="15" t="n">
        <f aca="false">I29</f>
        <v>77000</v>
      </c>
      <c r="K9" s="15" t="n">
        <f aca="false">J29</f>
        <v>26000</v>
      </c>
      <c r="L9" s="15" t="n">
        <f aca="false">K29</f>
        <v>66000</v>
      </c>
      <c r="M9" s="15" t="n">
        <f aca="false">L29</f>
        <v>32000</v>
      </c>
      <c r="N9" s="15" t="n">
        <f aca="false">M29</f>
        <v>64000</v>
      </c>
      <c r="O9" s="15" t="n">
        <f aca="false">B9</f>
        <v>85000</v>
      </c>
    </row>
    <row r="10" customFormat="false" ht="15" hidden="false" customHeight="false" outlineLevel="0" collapsed="false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customFormat="false" ht="15" hidden="false" customHeight="false" outlineLevel="0" collapsed="false">
      <c r="A11" s="12" t="s">
        <v>41</v>
      </c>
      <c r="B11" s="14" t="n">
        <v>60000</v>
      </c>
      <c r="C11" s="14" t="n">
        <v>45000</v>
      </c>
      <c r="D11" s="14" t="n">
        <v>38000</v>
      </c>
      <c r="E11" s="14" t="n">
        <v>72000</v>
      </c>
      <c r="F11" s="14" t="n">
        <v>64000</v>
      </c>
      <c r="G11" s="14" t="n">
        <v>48000</v>
      </c>
      <c r="H11" s="14" t="n">
        <v>52000</v>
      </c>
      <c r="I11" s="14" t="n">
        <v>70000</v>
      </c>
      <c r="J11" s="14" t="n">
        <v>41000</v>
      </c>
      <c r="K11" s="14" t="n">
        <v>66000</v>
      </c>
      <c r="L11" s="14" t="n">
        <v>58000</v>
      </c>
      <c r="M11" s="14" t="n">
        <v>62000</v>
      </c>
      <c r="N11" s="14" t="n">
        <v>69000</v>
      </c>
      <c r="O11" s="15" t="n">
        <f aca="false">SUM(B11:N11)</f>
        <v>745000</v>
      </c>
    </row>
    <row r="12" customFormat="false" ht="15" hidden="false" customHeight="false" outlineLevel="0" collapsed="false">
      <c r="A12" s="12" t="s">
        <v>42</v>
      </c>
      <c r="B12" s="14" t="n">
        <v>0</v>
      </c>
      <c r="C12" s="14" t="n">
        <v>0</v>
      </c>
      <c r="D12" s="14" t="n">
        <v>0</v>
      </c>
      <c r="E12" s="14" t="n">
        <v>0</v>
      </c>
      <c r="F12" s="14" t="n">
        <v>0</v>
      </c>
      <c r="G12" s="14" t="n">
        <v>0</v>
      </c>
      <c r="H12" s="14" t="n">
        <v>0</v>
      </c>
      <c r="I12" s="14" t="n">
        <v>0</v>
      </c>
      <c r="J12" s="14" t="n">
        <v>0</v>
      </c>
      <c r="K12" s="14" t="n">
        <v>0</v>
      </c>
      <c r="L12" s="14" t="n">
        <v>0</v>
      </c>
      <c r="M12" s="14" t="n">
        <v>0</v>
      </c>
      <c r="N12" s="14" t="n">
        <v>0</v>
      </c>
      <c r="O12" s="15" t="n">
        <f aca="false">SUM(B12:N12)</f>
        <v>0</v>
      </c>
    </row>
    <row r="13" customFormat="false" ht="15" hidden="false" customHeight="false" outlineLevel="0" collapsed="false">
      <c r="A13" s="12" t="s">
        <v>43</v>
      </c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4" t="n">
        <v>0</v>
      </c>
      <c r="K13" s="14" t="n">
        <v>0</v>
      </c>
      <c r="L13" s="14" t="n">
        <v>0</v>
      </c>
      <c r="M13" s="14" t="n">
        <v>0</v>
      </c>
      <c r="N13" s="14" t="n">
        <v>0</v>
      </c>
      <c r="O13" s="15" t="n">
        <f aca="false">SUM(B13:N13)</f>
        <v>0</v>
      </c>
    </row>
    <row r="14" customFormat="false" ht="15" hidden="false" customHeight="false" outlineLevel="0" collapsed="false">
      <c r="A14" s="18" t="s">
        <v>44</v>
      </c>
      <c r="B14" s="19" t="n">
        <f aca="false">SUM(B11:B13)</f>
        <v>60000</v>
      </c>
      <c r="C14" s="19" t="n">
        <f aca="false">SUM(C11:C13)</f>
        <v>45000</v>
      </c>
      <c r="D14" s="19" t="n">
        <f aca="false">SUM(D11:D13)</f>
        <v>38000</v>
      </c>
      <c r="E14" s="19" t="n">
        <f aca="false">SUM(E11:E13)</f>
        <v>72000</v>
      </c>
      <c r="F14" s="19" t="n">
        <f aca="false">SUM(F11:F13)</f>
        <v>64000</v>
      </c>
      <c r="G14" s="19" t="n">
        <f aca="false">SUM(G11:G13)</f>
        <v>48000</v>
      </c>
      <c r="H14" s="19" t="n">
        <f aca="false">SUM(H11:H13)</f>
        <v>52000</v>
      </c>
      <c r="I14" s="19" t="n">
        <f aca="false">SUM(I11:I13)</f>
        <v>70000</v>
      </c>
      <c r="J14" s="19" t="n">
        <f aca="false">SUM(J11:J13)</f>
        <v>41000</v>
      </c>
      <c r="K14" s="19" t="n">
        <f aca="false">SUM(K11:K13)</f>
        <v>66000</v>
      </c>
      <c r="L14" s="19" t="n">
        <f aca="false">SUM(L11:L13)</f>
        <v>58000</v>
      </c>
      <c r="M14" s="19" t="n">
        <f aca="false">SUM(M11:M13)</f>
        <v>62000</v>
      </c>
      <c r="N14" s="19" t="n">
        <f aca="false">SUM(N11:N13)</f>
        <v>69000</v>
      </c>
      <c r="O14" s="19" t="n">
        <f aca="false">SUM(O11:O13)</f>
        <v>745000</v>
      </c>
    </row>
    <row r="15" customFormat="false" ht="15" hidden="false" customHeight="false" outlineLevel="0" collapsed="false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customFormat="false" ht="15" hidden="false" customHeight="false" outlineLevel="0" collapsed="false">
      <c r="A16" s="16" t="s">
        <v>45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customFormat="false" ht="15" hidden="false" customHeight="false" outlineLevel="0" collapsed="false">
      <c r="A17" s="12" t="s">
        <v>46</v>
      </c>
      <c r="B17" s="14" t="n">
        <v>58000</v>
      </c>
      <c r="C17" s="14" t="n">
        <v>0</v>
      </c>
      <c r="D17" s="14" t="n">
        <v>58000</v>
      </c>
      <c r="E17" s="14" t="n">
        <v>0</v>
      </c>
      <c r="F17" s="14" t="n">
        <v>58000</v>
      </c>
      <c r="G17" s="14" t="n">
        <v>0</v>
      </c>
      <c r="H17" s="14" t="n">
        <v>58000</v>
      </c>
      <c r="I17" s="14" t="n">
        <v>0</v>
      </c>
      <c r="J17" s="14" t="n">
        <v>58000</v>
      </c>
      <c r="K17" s="14" t="n">
        <v>0</v>
      </c>
      <c r="L17" s="14" t="n">
        <v>58000</v>
      </c>
      <c r="M17" s="14" t="n">
        <v>0</v>
      </c>
      <c r="N17" s="14" t="n">
        <v>58000</v>
      </c>
      <c r="O17" s="15" t="n">
        <f aca="false">SUM(B17:N17)</f>
        <v>406000</v>
      </c>
    </row>
    <row r="18" customFormat="false" ht="15" hidden="false" customHeight="false" outlineLevel="0" collapsed="false">
      <c r="A18" s="12" t="s">
        <v>47</v>
      </c>
      <c r="B18" s="14" t="n">
        <v>18000</v>
      </c>
      <c r="C18" s="14" t="n">
        <v>22000</v>
      </c>
      <c r="D18" s="14" t="n">
        <v>15000</v>
      </c>
      <c r="E18" s="14" t="n">
        <v>20000</v>
      </c>
      <c r="F18" s="14" t="n">
        <v>17000</v>
      </c>
      <c r="G18" s="14" t="n">
        <v>21000</v>
      </c>
      <c r="H18" s="14" t="n">
        <v>16000</v>
      </c>
      <c r="I18" s="14" t="n">
        <v>19000</v>
      </c>
      <c r="J18" s="14" t="n">
        <v>18000</v>
      </c>
      <c r="K18" s="14" t="n">
        <v>22000</v>
      </c>
      <c r="L18" s="14" t="n">
        <v>15000</v>
      </c>
      <c r="M18" s="14" t="n">
        <v>20000</v>
      </c>
      <c r="N18" s="14" t="n">
        <v>17000</v>
      </c>
      <c r="O18" s="15" t="n">
        <f aca="false">SUM(B18:N18)</f>
        <v>240000</v>
      </c>
    </row>
    <row r="19" customFormat="false" ht="15" hidden="false" customHeight="false" outlineLevel="0" collapsed="false">
      <c r="A19" s="12" t="s">
        <v>48</v>
      </c>
      <c r="B19" s="14" t="n">
        <v>12000</v>
      </c>
      <c r="C19" s="14" t="n">
        <v>0</v>
      </c>
      <c r="D19" s="14" t="n">
        <v>0</v>
      </c>
      <c r="E19" s="14" t="n">
        <v>0</v>
      </c>
      <c r="F19" s="14" t="n">
        <v>12000</v>
      </c>
      <c r="G19" s="14" t="n">
        <v>0</v>
      </c>
      <c r="H19" s="14" t="n">
        <v>0</v>
      </c>
      <c r="I19" s="14" t="n">
        <v>0</v>
      </c>
      <c r="J19" s="14" t="n">
        <v>12000</v>
      </c>
      <c r="K19" s="14" t="n">
        <v>0</v>
      </c>
      <c r="L19" s="14" t="n">
        <v>0</v>
      </c>
      <c r="M19" s="14" t="n">
        <v>0</v>
      </c>
      <c r="N19" s="14" t="n">
        <v>12000</v>
      </c>
      <c r="O19" s="15" t="n">
        <f aca="false">SUM(B19:N19)</f>
        <v>48000</v>
      </c>
    </row>
    <row r="20" customFormat="false" ht="15" hidden="false" customHeight="false" outlineLevel="0" collapsed="false">
      <c r="A20" s="12" t="s">
        <v>49</v>
      </c>
      <c r="B20" s="14" t="n">
        <v>0</v>
      </c>
      <c r="C20" s="14" t="n">
        <v>0</v>
      </c>
      <c r="D20" s="14" t="n">
        <v>0</v>
      </c>
      <c r="E20" s="14" t="n">
        <v>0</v>
      </c>
      <c r="F20" s="14" t="n">
        <v>0</v>
      </c>
      <c r="G20" s="14" t="n">
        <v>0</v>
      </c>
      <c r="H20" s="14" t="n">
        <v>9000</v>
      </c>
      <c r="I20" s="14" t="n">
        <v>0</v>
      </c>
      <c r="J20" s="14" t="n">
        <v>0</v>
      </c>
      <c r="K20" s="14" t="n">
        <v>0</v>
      </c>
      <c r="L20" s="14" t="n">
        <v>0</v>
      </c>
      <c r="M20" s="14" t="n">
        <v>0</v>
      </c>
      <c r="N20" s="14" t="n">
        <v>0</v>
      </c>
      <c r="O20" s="15" t="n">
        <f aca="false">SUM(B20:N20)</f>
        <v>9000</v>
      </c>
    </row>
    <row r="21" customFormat="false" ht="15" hidden="false" customHeight="false" outlineLevel="0" collapsed="false">
      <c r="A21" s="12" t="s">
        <v>50</v>
      </c>
      <c r="B21" s="14" t="n">
        <v>0</v>
      </c>
      <c r="C21" s="14" t="n">
        <v>0</v>
      </c>
      <c r="D21" s="14" t="n">
        <v>0</v>
      </c>
      <c r="E21" s="14" t="n">
        <v>6000</v>
      </c>
      <c r="F21" s="14" t="n">
        <v>0</v>
      </c>
      <c r="G21" s="14" t="n">
        <v>0</v>
      </c>
      <c r="H21" s="14" t="n">
        <v>0</v>
      </c>
      <c r="I21" s="14" t="n">
        <v>6000</v>
      </c>
      <c r="J21" s="14" t="n">
        <v>0</v>
      </c>
      <c r="K21" s="14" t="n">
        <v>0</v>
      </c>
      <c r="L21" s="14" t="n">
        <v>0</v>
      </c>
      <c r="M21" s="14" t="n">
        <v>6000</v>
      </c>
      <c r="N21" s="14" t="n">
        <v>0</v>
      </c>
      <c r="O21" s="15" t="n">
        <f aca="false">SUM(B21:N21)</f>
        <v>18000</v>
      </c>
    </row>
    <row r="22" customFormat="false" ht="15" hidden="false" customHeight="false" outlineLevel="0" collapsed="false">
      <c r="A22" s="12" t="s">
        <v>51</v>
      </c>
      <c r="B22" s="14" t="n">
        <v>0</v>
      </c>
      <c r="C22" s="14" t="n">
        <v>0</v>
      </c>
      <c r="D22" s="14" t="n">
        <v>0</v>
      </c>
      <c r="E22" s="14" t="n">
        <v>0</v>
      </c>
      <c r="F22" s="14" t="n">
        <v>0</v>
      </c>
      <c r="G22" s="14" t="n">
        <v>0</v>
      </c>
      <c r="H22" s="14" t="n">
        <v>0</v>
      </c>
      <c r="I22" s="14" t="n">
        <v>0</v>
      </c>
      <c r="J22" s="14" t="n">
        <v>0</v>
      </c>
      <c r="K22" s="14" t="n">
        <v>0</v>
      </c>
      <c r="L22" s="14" t="n">
        <v>15000</v>
      </c>
      <c r="M22" s="14" t="n">
        <v>0</v>
      </c>
      <c r="N22" s="14" t="n">
        <v>0</v>
      </c>
      <c r="O22" s="15" t="n">
        <f aca="false">SUM(B22:N22)</f>
        <v>15000</v>
      </c>
    </row>
    <row r="23" customFormat="false" ht="15" hidden="false" customHeight="false" outlineLevel="0" collapsed="false">
      <c r="A23" s="12" t="s">
        <v>52</v>
      </c>
      <c r="B23" s="14" t="n">
        <v>0</v>
      </c>
      <c r="C23" s="14" t="n">
        <v>0</v>
      </c>
      <c r="D23" s="14" t="n">
        <v>0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0</v>
      </c>
      <c r="M23" s="14" t="n">
        <v>0</v>
      </c>
      <c r="N23" s="14" t="n">
        <v>0</v>
      </c>
      <c r="O23" s="15" t="n">
        <f aca="false">SUM(B23:N23)</f>
        <v>0</v>
      </c>
    </row>
    <row r="24" customFormat="false" ht="15" hidden="false" customHeight="false" outlineLevel="0" collapsed="false">
      <c r="A24" s="12" t="s">
        <v>53</v>
      </c>
      <c r="B24" s="14" t="n">
        <v>0</v>
      </c>
      <c r="C24" s="14" t="n">
        <v>0</v>
      </c>
      <c r="D24" s="14" t="n">
        <v>0</v>
      </c>
      <c r="E24" s="14" t="n">
        <v>0</v>
      </c>
      <c r="F24" s="14" t="n">
        <v>0</v>
      </c>
      <c r="G24" s="14" t="n">
        <v>0</v>
      </c>
      <c r="H24" s="14" t="n">
        <v>0</v>
      </c>
      <c r="I24" s="14" t="n">
        <v>0</v>
      </c>
      <c r="J24" s="14" t="n">
        <v>0</v>
      </c>
      <c r="K24" s="14" t="n">
        <v>0</v>
      </c>
      <c r="L24" s="14" t="n">
        <v>0</v>
      </c>
      <c r="M24" s="14" t="n">
        <v>0</v>
      </c>
      <c r="N24" s="14" t="n">
        <v>0</v>
      </c>
      <c r="O24" s="15" t="n">
        <f aca="false">SUM(B24:N24)</f>
        <v>0</v>
      </c>
    </row>
    <row r="25" customFormat="false" ht="15" hidden="false" customHeight="false" outlineLevel="0" collapsed="false">
      <c r="A25" s="12" t="s">
        <v>54</v>
      </c>
      <c r="B25" s="14" t="n">
        <v>4000</v>
      </c>
      <c r="C25" s="14" t="n">
        <v>4000</v>
      </c>
      <c r="D25" s="14" t="n">
        <v>4000</v>
      </c>
      <c r="E25" s="14" t="n">
        <v>4000</v>
      </c>
      <c r="F25" s="14" t="n">
        <v>4000</v>
      </c>
      <c r="G25" s="14" t="n">
        <v>4000</v>
      </c>
      <c r="H25" s="14" t="n">
        <v>4000</v>
      </c>
      <c r="I25" s="14" t="n">
        <v>4000</v>
      </c>
      <c r="J25" s="14" t="n">
        <v>4000</v>
      </c>
      <c r="K25" s="14" t="n">
        <v>4000</v>
      </c>
      <c r="L25" s="14" t="n">
        <v>4000</v>
      </c>
      <c r="M25" s="14" t="n">
        <v>4000</v>
      </c>
      <c r="N25" s="14" t="n">
        <v>4000</v>
      </c>
      <c r="O25" s="15" t="n">
        <f aca="false">SUM(B25:N25)</f>
        <v>52000</v>
      </c>
    </row>
    <row r="26" customFormat="false" ht="15" hidden="false" customHeight="false" outlineLevel="0" collapsed="false">
      <c r="A26" s="18" t="s">
        <v>55</v>
      </c>
      <c r="B26" s="19" t="n">
        <f aca="false">SUM(B17:B25)</f>
        <v>92000</v>
      </c>
      <c r="C26" s="19" t="n">
        <f aca="false">SUM(C17:C25)</f>
        <v>26000</v>
      </c>
      <c r="D26" s="19" t="n">
        <f aca="false">SUM(D17:D25)</f>
        <v>77000</v>
      </c>
      <c r="E26" s="19" t="n">
        <f aca="false">SUM(E17:E25)</f>
        <v>30000</v>
      </c>
      <c r="F26" s="19" t="n">
        <f aca="false">SUM(F17:F25)</f>
        <v>91000</v>
      </c>
      <c r="G26" s="19" t="n">
        <f aca="false">SUM(G17:G25)</f>
        <v>25000</v>
      </c>
      <c r="H26" s="19" t="n">
        <f aca="false">SUM(H17:H25)</f>
        <v>87000</v>
      </c>
      <c r="I26" s="19" t="n">
        <f aca="false">SUM(I17:I25)</f>
        <v>29000</v>
      </c>
      <c r="J26" s="19" t="n">
        <f aca="false">SUM(J17:J25)</f>
        <v>92000</v>
      </c>
      <c r="K26" s="19" t="n">
        <f aca="false">SUM(K17:K25)</f>
        <v>26000</v>
      </c>
      <c r="L26" s="19" t="n">
        <f aca="false">SUM(L17:L25)</f>
        <v>92000</v>
      </c>
      <c r="M26" s="19" t="n">
        <f aca="false">SUM(M17:M25)</f>
        <v>30000</v>
      </c>
      <c r="N26" s="19" t="n">
        <f aca="false">SUM(N17:N25)</f>
        <v>91000</v>
      </c>
      <c r="O26" s="19" t="n">
        <f aca="false">SUM(O17:O25)</f>
        <v>788000</v>
      </c>
    </row>
    <row r="27" customFormat="false" ht="15" hidden="false" customHeight="false" outlineLevel="0" collapsed="false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customFormat="false" ht="15" hidden="false" customHeight="false" outlineLevel="0" collapsed="false">
      <c r="A28" s="20" t="s">
        <v>56</v>
      </c>
      <c r="B28" s="21" t="n">
        <f aca="false">B14-B26</f>
        <v>-32000</v>
      </c>
      <c r="C28" s="21" t="n">
        <f aca="false">C14-C26</f>
        <v>19000</v>
      </c>
      <c r="D28" s="21" t="n">
        <f aca="false">D14-D26</f>
        <v>-39000</v>
      </c>
      <c r="E28" s="21" t="n">
        <f aca="false">E14-E26</f>
        <v>42000</v>
      </c>
      <c r="F28" s="21" t="n">
        <f aca="false">F14-F26</f>
        <v>-27000</v>
      </c>
      <c r="G28" s="21" t="n">
        <f aca="false">G14-G26</f>
        <v>23000</v>
      </c>
      <c r="H28" s="21" t="n">
        <f aca="false">H14-H26</f>
        <v>-35000</v>
      </c>
      <c r="I28" s="21" t="n">
        <f aca="false">I14-I26</f>
        <v>41000</v>
      </c>
      <c r="J28" s="21" t="n">
        <f aca="false">J14-J26</f>
        <v>-51000</v>
      </c>
      <c r="K28" s="21" t="n">
        <f aca="false">K14-K26</f>
        <v>40000</v>
      </c>
      <c r="L28" s="21" t="n">
        <f aca="false">L14-L26</f>
        <v>-34000</v>
      </c>
      <c r="M28" s="21" t="n">
        <f aca="false">M14-M26</f>
        <v>32000</v>
      </c>
      <c r="N28" s="21" t="n">
        <f aca="false">N14-N26</f>
        <v>-22000</v>
      </c>
      <c r="O28" s="21" t="n">
        <f aca="false">O14-O26</f>
        <v>-43000</v>
      </c>
    </row>
    <row r="29" customFormat="false" ht="15" hidden="false" customHeight="false" outlineLevel="0" collapsed="false">
      <c r="A29" s="22" t="s">
        <v>57</v>
      </c>
      <c r="B29" s="23" t="n">
        <f aca="false">B9+B28</f>
        <v>53000</v>
      </c>
      <c r="C29" s="23" t="n">
        <f aca="false">C9+C28</f>
        <v>72000</v>
      </c>
      <c r="D29" s="23" t="n">
        <f aca="false">D9+D28</f>
        <v>33000</v>
      </c>
      <c r="E29" s="23" t="n">
        <f aca="false">E9+E28</f>
        <v>75000</v>
      </c>
      <c r="F29" s="23" t="n">
        <f aca="false">F9+F28</f>
        <v>48000</v>
      </c>
      <c r="G29" s="23" t="n">
        <f aca="false">G9+G28</f>
        <v>71000</v>
      </c>
      <c r="H29" s="23" t="n">
        <f aca="false">H9+H28</f>
        <v>36000</v>
      </c>
      <c r="I29" s="23" t="n">
        <f aca="false">I9+I28</f>
        <v>77000</v>
      </c>
      <c r="J29" s="23" t="n">
        <f aca="false">J9+J28</f>
        <v>26000</v>
      </c>
      <c r="K29" s="23" t="n">
        <f aca="false">K9+K28</f>
        <v>66000</v>
      </c>
      <c r="L29" s="23" t="n">
        <f aca="false">L9+L28</f>
        <v>32000</v>
      </c>
      <c r="M29" s="23" t="n">
        <f aca="false">M9+M28</f>
        <v>64000</v>
      </c>
      <c r="N29" s="23" t="n">
        <f aca="false">N9+N28</f>
        <v>42000</v>
      </c>
      <c r="O29" s="23" t="n">
        <f aca="false">N29</f>
        <v>42000</v>
      </c>
    </row>
    <row r="30" customFormat="false" ht="15" hidden="false" customHeight="false" outlineLevel="0" collapsed="false">
      <c r="A30" s="12" t="s">
        <v>58</v>
      </c>
      <c r="B30" s="15" t="n">
        <f aca="false">$B$4</f>
        <v>40000</v>
      </c>
      <c r="C30" s="15" t="n">
        <f aca="false">$B$4</f>
        <v>40000</v>
      </c>
      <c r="D30" s="15" t="n">
        <f aca="false">$B$4</f>
        <v>40000</v>
      </c>
      <c r="E30" s="15" t="n">
        <f aca="false">$B$4</f>
        <v>40000</v>
      </c>
      <c r="F30" s="15" t="n">
        <f aca="false">$B$4</f>
        <v>40000</v>
      </c>
      <c r="G30" s="15" t="n">
        <f aca="false">$B$4</f>
        <v>40000</v>
      </c>
      <c r="H30" s="15" t="n">
        <f aca="false">$B$4</f>
        <v>40000</v>
      </c>
      <c r="I30" s="15" t="n">
        <f aca="false">$B$4</f>
        <v>40000</v>
      </c>
      <c r="J30" s="15" t="n">
        <f aca="false">$B$4</f>
        <v>40000</v>
      </c>
      <c r="K30" s="15" t="n">
        <f aca="false">$B$4</f>
        <v>40000</v>
      </c>
      <c r="L30" s="15" t="n">
        <f aca="false">$B$4</f>
        <v>40000</v>
      </c>
      <c r="M30" s="15" t="n">
        <f aca="false">$B$4</f>
        <v>40000</v>
      </c>
      <c r="N30" s="15" t="n">
        <f aca="false">$B$4</f>
        <v>40000</v>
      </c>
      <c r="O30" s="24" t="s">
        <v>59</v>
      </c>
    </row>
    <row r="31" customFormat="false" ht="15" hidden="false" customHeight="false" outlineLevel="0" collapsed="false">
      <c r="A31" s="7" t="s">
        <v>60</v>
      </c>
      <c r="B31" s="25" t="n">
        <f aca="false">B29-B30</f>
        <v>13000</v>
      </c>
      <c r="C31" s="25" t="n">
        <f aca="false">C29-C30</f>
        <v>32000</v>
      </c>
      <c r="D31" s="25" t="n">
        <f aca="false">D29-D30</f>
        <v>-7000</v>
      </c>
      <c r="E31" s="25" t="n">
        <f aca="false">E29-E30</f>
        <v>35000</v>
      </c>
      <c r="F31" s="25" t="n">
        <f aca="false">F29-F30</f>
        <v>8000</v>
      </c>
      <c r="G31" s="25" t="n">
        <f aca="false">G29-G30</f>
        <v>31000</v>
      </c>
      <c r="H31" s="25" t="n">
        <f aca="false">H29-H30</f>
        <v>-4000</v>
      </c>
      <c r="I31" s="25" t="n">
        <f aca="false">I29-I30</f>
        <v>37000</v>
      </c>
      <c r="J31" s="25" t="n">
        <f aca="false">J29-J30</f>
        <v>-14000</v>
      </c>
      <c r="K31" s="25" t="n">
        <f aca="false">K29-K30</f>
        <v>26000</v>
      </c>
      <c r="L31" s="25" t="n">
        <f aca="false">L29-L30</f>
        <v>-8000</v>
      </c>
      <c r="M31" s="25" t="n">
        <f aca="false">M29-M30</f>
        <v>24000</v>
      </c>
      <c r="N31" s="25" t="n">
        <f aca="false">N29-N30</f>
        <v>2000</v>
      </c>
      <c r="O31" s="25" t="n">
        <f aca="false">MIN(B31:N31)</f>
        <v>-14000</v>
      </c>
    </row>
    <row r="32" customFormat="false" ht="15" hidden="false" customHeight="false" outlineLevel="0" collapsed="false">
      <c r="A32" s="7" t="s">
        <v>61</v>
      </c>
      <c r="B32" s="26" t="str">
        <f aca="false">IF($B$9="","",IF(B31&lt;0,"SHORTFALL","OK"))</f>
        <v>OK</v>
      </c>
      <c r="C32" s="26" t="str">
        <f aca="false">IF($B$9="","",IF(C31&lt;0,"SHORTFALL","OK"))</f>
        <v>OK</v>
      </c>
      <c r="D32" s="26" t="str">
        <f aca="false">IF($B$9="","",IF(D31&lt;0,"SHORTFALL","OK"))</f>
        <v>SHORTFALL</v>
      </c>
      <c r="E32" s="26" t="str">
        <f aca="false">IF($B$9="","",IF(E31&lt;0,"SHORTFALL","OK"))</f>
        <v>OK</v>
      </c>
      <c r="F32" s="26" t="str">
        <f aca="false">IF($B$9="","",IF(F31&lt;0,"SHORTFALL","OK"))</f>
        <v>OK</v>
      </c>
      <c r="G32" s="26" t="str">
        <f aca="false">IF($B$9="","",IF(G31&lt;0,"SHORTFALL","OK"))</f>
        <v>OK</v>
      </c>
      <c r="H32" s="26" t="str">
        <f aca="false">IF($B$9="","",IF(H31&lt;0,"SHORTFALL","OK"))</f>
        <v>SHORTFALL</v>
      </c>
      <c r="I32" s="26" t="str">
        <f aca="false">IF($B$9="","",IF(I31&lt;0,"SHORTFALL","OK"))</f>
        <v>OK</v>
      </c>
      <c r="J32" s="26" t="str">
        <f aca="false">IF($B$9="","",IF(J31&lt;0,"SHORTFALL","OK"))</f>
        <v>SHORTFALL</v>
      </c>
      <c r="K32" s="26" t="str">
        <f aca="false">IF($B$9="","",IF(K31&lt;0,"SHORTFALL","OK"))</f>
        <v>OK</v>
      </c>
      <c r="L32" s="26" t="str">
        <f aca="false">IF($B$9="","",IF(L31&lt;0,"SHORTFALL","OK"))</f>
        <v>SHORTFALL</v>
      </c>
      <c r="M32" s="26" t="str">
        <f aca="false">IF($B$9="","",IF(M31&lt;0,"SHORTFALL","OK"))</f>
        <v>OK</v>
      </c>
      <c r="N32" s="26" t="str">
        <f aca="false">IF($B$9="","",IF(N31&lt;0,"SHORTFALL","OK"))</f>
        <v>OK</v>
      </c>
    </row>
    <row r="34" customFormat="false" ht="15" hidden="false" customHeight="false" outlineLevel="0" collapsed="false">
      <c r="A34" s="27" t="s">
        <v>62</v>
      </c>
    </row>
  </sheetData>
  <conditionalFormatting sqref="B31:O31">
    <cfRule type="cellIs" priority="2" operator="lessThan" aboveAverage="0" equalAverage="0" bottom="0" percent="0" rank="0" text="" dxfId="0">
      <formula>0</formula>
    </cfRule>
  </conditionalFormatting>
  <conditionalFormatting sqref="B32:N32">
    <cfRule type="cellIs" priority="3" operator="equal" aboveAverage="0" equalAverage="0" bottom="0" percent="0" rank="0" text="" dxfId="0">
      <formula>"SHORTFALL"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2026-10-05T19:26:09Z</dcterms:created>
  <dc:creator>openpyxl</dc:creator>
  <dc:description/>
  <dc:language>en-US</dc:language>
  <cp:lastModifiedBy/>
  <dcterms:modified xsi:type="dcterms:W3CDTF">2026-10-05T19:26:09Z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